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uditors\2023\"/>
    </mc:Choice>
  </mc:AlternateContent>
  <xr:revisionPtr revIDLastSave="0" documentId="13_ncr:1_{62F789B1-2A2C-42C8-8B90-A3B97EDFD50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6" i="1" l="1"/>
  <c r="E90" i="1" s="1"/>
  <c r="E60" i="1"/>
  <c r="E40" i="1"/>
  <c r="E14" i="1"/>
  <c r="E23" i="1"/>
  <c r="E25" i="1" s="1"/>
  <c r="E64" i="1" l="1"/>
  <c r="E68" i="1" l="1"/>
  <c r="E31" i="1"/>
  <c r="E33" i="1" l="1"/>
  <c r="E42" i="1" s="1"/>
</calcChain>
</file>

<file path=xl/sharedStrings.xml><?xml version="1.0" encoding="utf-8"?>
<sst xmlns="http://schemas.openxmlformats.org/spreadsheetml/2006/main" count="58" uniqueCount="58">
  <si>
    <t>Lagrange County REMC</t>
  </si>
  <si>
    <t>Income Statements</t>
  </si>
  <si>
    <t>Operating Revenues</t>
  </si>
  <si>
    <t>Operating Expenses:</t>
  </si>
  <si>
    <t>Purchased Power</t>
  </si>
  <si>
    <t>Operations</t>
  </si>
  <si>
    <t>Maintenance</t>
  </si>
  <si>
    <t>Administrative</t>
  </si>
  <si>
    <t>Depreciation</t>
  </si>
  <si>
    <t>Taxes</t>
  </si>
  <si>
    <t>Total Operating Expenses</t>
  </si>
  <si>
    <t>Operating Margins, Before Other Items</t>
  </si>
  <si>
    <t>Other Operating Items, Net</t>
  </si>
  <si>
    <t>Interest expense</t>
  </si>
  <si>
    <t>Patronage revenue</t>
  </si>
  <si>
    <t>Operating Margins</t>
  </si>
  <si>
    <t>Interest and dividend revenue</t>
  </si>
  <si>
    <t>Gain / (Loss) on disposition of property</t>
  </si>
  <si>
    <t>Non-operating income / (loss)</t>
  </si>
  <si>
    <t>Total Non-operating Items, Net</t>
  </si>
  <si>
    <t>Net Margins</t>
  </si>
  <si>
    <t>Balance Sheets</t>
  </si>
  <si>
    <t>Assets</t>
  </si>
  <si>
    <t>Utility plant in service, net</t>
  </si>
  <si>
    <t>Non-utility property</t>
  </si>
  <si>
    <t>Investments</t>
  </si>
  <si>
    <t>Investment in subsidiary</t>
  </si>
  <si>
    <t>Current Assets</t>
  </si>
  <si>
    <t>Cash</t>
  </si>
  <si>
    <t>Accounts receivable</t>
  </si>
  <si>
    <t>Other current assets</t>
  </si>
  <si>
    <t>Materials and supplies</t>
  </si>
  <si>
    <t>Total Current Assets</t>
  </si>
  <si>
    <t>Total Assets</t>
  </si>
  <si>
    <t>Equities and Liabilities</t>
  </si>
  <si>
    <t>Long Term Debt, less current portion</t>
  </si>
  <si>
    <t>Post-retirement benefits other than pensions</t>
  </si>
  <si>
    <t>Patronage capital</t>
  </si>
  <si>
    <t>Current Liabilities</t>
  </si>
  <si>
    <t>Accounts payable</t>
  </si>
  <si>
    <t>Patronage capital payable</t>
  </si>
  <si>
    <t>Accrued expenses</t>
  </si>
  <si>
    <t>Current portion of long-term debt</t>
  </si>
  <si>
    <t>Total Current Liabilities</t>
  </si>
  <si>
    <t>Total Equities and Liabilities</t>
  </si>
  <si>
    <t>Customer deposits</t>
  </si>
  <si>
    <t>Annual Report - audited statements</t>
  </si>
  <si>
    <t>Maintenance Of General Plant</t>
  </si>
  <si>
    <t>Customer Accounts</t>
  </si>
  <si>
    <t>Non-Operating Income (Expense)</t>
  </si>
  <si>
    <t>are audited annually by Certfied Public Accountants Leonard J. Andorfer &amp; Co., LLP.</t>
  </si>
  <si>
    <t>Total Other Operating Items, Net</t>
  </si>
  <si>
    <t>Deferred Charges</t>
  </si>
  <si>
    <t xml:space="preserve">Sales </t>
  </si>
  <si>
    <t>Short Term Interest</t>
  </si>
  <si>
    <t>Notes Payable</t>
  </si>
  <si>
    <t>Deferred Credits-Grants</t>
  </si>
  <si>
    <t>Above are audited financial statements for the years ended 2023 and 2022.  The financial statements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</si>
</sst>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164" fontId="0" fillId="0" borderId="0" xfId="1" applyNumberFormat="1" applyFont="1"/>
    <xf numFmtId="164" fontId="0" fillId="0" borderId="2" xfId="1" applyNumberFormat="1" applyFont="1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0" fontId="2" fillId="0" borderId="0" xfId="0" applyFont="1"/>
    <xf numFmtId="164" fontId="0" fillId="0" borderId="0" xfId="1" applyNumberFormat="1" applyFont="1" applyBorder="1"/>
    <xf numFmtId="164" fontId="0" fillId="0" borderId="4" xfId="1" applyNumberFormat="1" applyFont="1" applyBorder="1"/>
    <xf numFmtId="0" fontId="2" fillId="0" borderId="0" xfId="0" applyFont="1" applyAlignment="1">
      <alignment horizontal="center"/>
    </xf>
    <xf numFmtId="164" fontId="0" fillId="0" borderId="0" xfId="0" applyNumberFormat="1"/>
    <xf numFmtId="164" fontId="0" fillId="0" borderId="5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4"/>
  <sheetViews>
    <sheetView tabSelected="1" workbookViewId="0"/>
  </sheetViews>
  <sheetFormatPr defaultRowHeight="15" x14ac:dyDescent="0.25"/>
  <cols>
    <col min="1" max="1" width="3.5703125" customWidth="1"/>
    <col min="3" max="3" width="41" customWidth="1"/>
    <col min="4" max="4" width="2.140625" customWidth="1"/>
    <col min="5" max="5" width="20.5703125" customWidth="1"/>
    <col min="6" max="6" width="2.28515625" customWidth="1"/>
    <col min="7" max="7" width="20.5703125" customWidth="1"/>
  </cols>
  <sheetData>
    <row r="1" spans="1:7" x14ac:dyDescent="0.25">
      <c r="A1" s="8" t="s">
        <v>0</v>
      </c>
      <c r="B1" s="8"/>
      <c r="C1" s="8"/>
    </row>
    <row r="2" spans="1:7" x14ac:dyDescent="0.25">
      <c r="A2" s="8" t="s">
        <v>46</v>
      </c>
      <c r="B2" s="8"/>
      <c r="C2" s="8"/>
    </row>
    <row r="6" spans="1:7" x14ac:dyDescent="0.25">
      <c r="A6" s="11" t="s">
        <v>1</v>
      </c>
      <c r="B6" s="11"/>
      <c r="C6" s="11"/>
      <c r="D6" s="11"/>
      <c r="E6" s="11"/>
      <c r="F6" s="11"/>
      <c r="G6" s="11"/>
    </row>
    <row r="7" spans="1:7" x14ac:dyDescent="0.25">
      <c r="E7" s="1">
        <v>2023</v>
      </c>
      <c r="F7" s="2"/>
      <c r="G7" s="1">
        <v>2022</v>
      </c>
    </row>
    <row r="8" spans="1:7" x14ac:dyDescent="0.25">
      <c r="E8" s="3"/>
      <c r="F8" s="3"/>
      <c r="G8" s="3"/>
    </row>
    <row r="9" spans="1:7" x14ac:dyDescent="0.25">
      <c r="A9" t="s">
        <v>2</v>
      </c>
      <c r="E9" s="4">
        <v>15421052</v>
      </c>
      <c r="F9" s="4"/>
      <c r="G9" s="4">
        <v>13553599</v>
      </c>
    </row>
    <row r="10" spans="1:7" x14ac:dyDescent="0.25">
      <c r="E10" s="4"/>
      <c r="F10" s="4"/>
      <c r="G10" s="4"/>
    </row>
    <row r="11" spans="1:7" x14ac:dyDescent="0.25">
      <c r="A11" t="s">
        <v>3</v>
      </c>
      <c r="E11" s="4"/>
      <c r="F11" s="4"/>
      <c r="G11" s="4"/>
    </row>
    <row r="12" spans="1:7" x14ac:dyDescent="0.25">
      <c r="B12" t="s">
        <v>4</v>
      </c>
      <c r="E12" s="4">
        <v>7954935</v>
      </c>
      <c r="F12" s="4"/>
      <c r="G12" s="4">
        <v>7521496</v>
      </c>
    </row>
    <row r="13" spans="1:7" x14ac:dyDescent="0.25">
      <c r="B13" t="s">
        <v>5</v>
      </c>
      <c r="E13" s="4">
        <v>2641482</v>
      </c>
      <c r="F13" s="4"/>
      <c r="G13" s="4">
        <v>1582139</v>
      </c>
    </row>
    <row r="14" spans="1:7" x14ac:dyDescent="0.25">
      <c r="B14" t="s">
        <v>6</v>
      </c>
      <c r="E14" s="4">
        <f>744909</f>
        <v>744909</v>
      </c>
      <c r="F14" s="4"/>
      <c r="G14" s="4">
        <v>625299</v>
      </c>
    </row>
    <row r="15" spans="1:7" x14ac:dyDescent="0.25">
      <c r="B15" t="s">
        <v>48</v>
      </c>
      <c r="E15" s="4">
        <v>581665</v>
      </c>
      <c r="F15" s="4"/>
      <c r="G15" s="4">
        <v>426338</v>
      </c>
    </row>
    <row r="16" spans="1:7" x14ac:dyDescent="0.25">
      <c r="B16" t="s">
        <v>53</v>
      </c>
      <c r="E16" s="4">
        <v>70031</v>
      </c>
      <c r="F16" s="4"/>
      <c r="G16" s="4">
        <v>99932</v>
      </c>
    </row>
    <row r="17" spans="1:9" x14ac:dyDescent="0.25">
      <c r="B17" t="s">
        <v>7</v>
      </c>
      <c r="E17" s="4">
        <v>2169180</v>
      </c>
      <c r="F17" s="4"/>
      <c r="G17" s="4">
        <v>2162383</v>
      </c>
    </row>
    <row r="18" spans="1:9" x14ac:dyDescent="0.25">
      <c r="B18" t="s">
        <v>8</v>
      </c>
      <c r="E18" s="4">
        <v>1763396</v>
      </c>
      <c r="F18" s="4"/>
      <c r="G18" s="4">
        <v>1129459</v>
      </c>
    </row>
    <row r="19" spans="1:9" x14ac:dyDescent="0.25">
      <c r="B19" t="s">
        <v>9</v>
      </c>
      <c r="E19" s="4">
        <v>-214</v>
      </c>
      <c r="F19" s="4"/>
      <c r="G19" s="4">
        <v>94260</v>
      </c>
    </row>
    <row r="20" spans="1:9" x14ac:dyDescent="0.25">
      <c r="B20" t="s">
        <v>47</v>
      </c>
      <c r="E20" s="9">
        <v>118201</v>
      </c>
      <c r="F20" s="9"/>
      <c r="G20" s="9">
        <v>91750</v>
      </c>
    </row>
    <row r="21" spans="1:9" x14ac:dyDescent="0.25">
      <c r="B21" t="s">
        <v>54</v>
      </c>
      <c r="E21" s="9"/>
      <c r="F21" s="9"/>
      <c r="G21" s="9">
        <v>7949</v>
      </c>
    </row>
    <row r="22" spans="1:9" x14ac:dyDescent="0.25">
      <c r="E22" s="10"/>
      <c r="F22" s="10"/>
      <c r="G22" s="10"/>
    </row>
    <row r="23" spans="1:9" x14ac:dyDescent="0.25">
      <c r="B23" t="s">
        <v>10</v>
      </c>
      <c r="E23" s="6">
        <f>SUM(E12:E22)</f>
        <v>16043585</v>
      </c>
      <c r="F23" s="4"/>
      <c r="G23" s="6">
        <v>13741005</v>
      </c>
      <c r="I23" s="12"/>
    </row>
    <row r="24" spans="1:9" x14ac:dyDescent="0.25">
      <c r="E24" s="4"/>
      <c r="F24" s="4"/>
      <c r="G24" s="4"/>
    </row>
    <row r="25" spans="1:9" x14ac:dyDescent="0.25">
      <c r="B25" t="s">
        <v>11</v>
      </c>
      <c r="E25" s="6">
        <f>+E9-E23</f>
        <v>-622533</v>
      </c>
      <c r="F25" s="4"/>
      <c r="G25" s="6">
        <v>-187406</v>
      </c>
    </row>
    <row r="26" spans="1:9" x14ac:dyDescent="0.25">
      <c r="E26" s="4"/>
      <c r="F26" s="4"/>
      <c r="G26" s="4"/>
    </row>
    <row r="27" spans="1:9" x14ac:dyDescent="0.25">
      <c r="A27" t="s">
        <v>12</v>
      </c>
      <c r="E27" s="4"/>
      <c r="F27" s="4"/>
      <c r="G27" s="4"/>
    </row>
    <row r="28" spans="1:9" x14ac:dyDescent="0.25">
      <c r="B28" t="s">
        <v>13</v>
      </c>
      <c r="E28" s="4">
        <v>-289493</v>
      </c>
      <c r="F28" s="4"/>
      <c r="G28" s="4">
        <v>-308477</v>
      </c>
    </row>
    <row r="29" spans="1:9" x14ac:dyDescent="0.25">
      <c r="B29" t="s">
        <v>14</v>
      </c>
      <c r="E29" s="6">
        <v>566446</v>
      </c>
      <c r="F29" s="4"/>
      <c r="G29" s="6">
        <v>775111</v>
      </c>
    </row>
    <row r="30" spans="1:9" x14ac:dyDescent="0.25">
      <c r="E30" s="4"/>
      <c r="F30" s="4"/>
      <c r="G30" s="4"/>
    </row>
    <row r="31" spans="1:9" x14ac:dyDescent="0.25">
      <c r="B31" t="s">
        <v>51</v>
      </c>
      <c r="E31" s="6">
        <f>+E28+E29</f>
        <v>276953</v>
      </c>
      <c r="F31" s="4"/>
      <c r="G31" s="6">
        <v>466634</v>
      </c>
    </row>
    <row r="32" spans="1:9" x14ac:dyDescent="0.25">
      <c r="E32" s="4"/>
      <c r="F32" s="4"/>
      <c r="G32" s="4"/>
    </row>
    <row r="33" spans="1:7" x14ac:dyDescent="0.25">
      <c r="B33" t="s">
        <v>15</v>
      </c>
      <c r="E33" s="6">
        <f>E25+E31</f>
        <v>-345580</v>
      </c>
      <c r="F33" s="4"/>
      <c r="G33" s="6">
        <v>279228</v>
      </c>
    </row>
    <row r="34" spans="1:7" x14ac:dyDescent="0.25">
      <c r="E34" s="4"/>
      <c r="F34" s="4"/>
      <c r="G34" s="4"/>
    </row>
    <row r="35" spans="1:7" x14ac:dyDescent="0.25">
      <c r="A35" t="s">
        <v>49</v>
      </c>
      <c r="E35" s="4"/>
      <c r="F35" s="4"/>
      <c r="G35" s="4"/>
    </row>
    <row r="36" spans="1:7" x14ac:dyDescent="0.25">
      <c r="B36" t="s">
        <v>16</v>
      </c>
      <c r="E36" s="4">
        <v>29986</v>
      </c>
      <c r="F36" s="4"/>
      <c r="G36" s="4">
        <v>17573</v>
      </c>
    </row>
    <row r="37" spans="1:7" x14ac:dyDescent="0.25">
      <c r="B37" t="s">
        <v>17</v>
      </c>
      <c r="E37" s="4">
        <v>-1724</v>
      </c>
      <c r="F37" s="4"/>
      <c r="G37" s="4">
        <v>-242</v>
      </c>
    </row>
    <row r="38" spans="1:7" x14ac:dyDescent="0.25">
      <c r="B38" t="s">
        <v>18</v>
      </c>
      <c r="E38" s="4">
        <v>-2460</v>
      </c>
      <c r="F38" s="4"/>
      <c r="G38" s="4">
        <v>-28260</v>
      </c>
    </row>
    <row r="39" spans="1:7" x14ac:dyDescent="0.25">
      <c r="E39" s="4"/>
      <c r="F39" s="4"/>
      <c r="G39" s="4"/>
    </row>
    <row r="40" spans="1:7" x14ac:dyDescent="0.25">
      <c r="B40" t="s">
        <v>19</v>
      </c>
      <c r="E40" s="13">
        <f>SUM(E36:E39)</f>
        <v>25802</v>
      </c>
      <c r="F40" s="10"/>
      <c r="G40" s="13">
        <v>-10929</v>
      </c>
    </row>
    <row r="41" spans="1:7" x14ac:dyDescent="0.25">
      <c r="E41" s="4"/>
      <c r="F41" s="4"/>
      <c r="G41" s="4"/>
    </row>
    <row r="42" spans="1:7" ht="15.75" thickBot="1" x14ac:dyDescent="0.3">
      <c r="B42" t="s">
        <v>20</v>
      </c>
      <c r="E42" s="5">
        <f>E33+E40</f>
        <v>-319778</v>
      </c>
      <c r="F42" s="4"/>
      <c r="G42" s="5">
        <v>268299</v>
      </c>
    </row>
    <row r="43" spans="1:7" ht="15.75" thickTop="1" x14ac:dyDescent="0.25">
      <c r="E43" s="4"/>
      <c r="F43" s="4"/>
      <c r="G43" s="4"/>
    </row>
    <row r="44" spans="1:7" x14ac:dyDescent="0.25">
      <c r="A44" s="11" t="s">
        <v>21</v>
      </c>
      <c r="B44" s="11"/>
      <c r="C44" s="11"/>
      <c r="D44" s="11"/>
      <c r="E44" s="11"/>
      <c r="F44" s="11"/>
      <c r="G44" s="11"/>
    </row>
    <row r="45" spans="1:7" x14ac:dyDescent="0.25">
      <c r="E45" s="4"/>
      <c r="F45" s="4"/>
      <c r="G45" s="4"/>
    </row>
    <row r="46" spans="1:7" x14ac:dyDescent="0.25">
      <c r="A46" s="11" t="s">
        <v>22</v>
      </c>
      <c r="B46" s="11"/>
      <c r="C46" s="11"/>
      <c r="D46" s="11"/>
      <c r="E46" s="11"/>
      <c r="F46" s="11"/>
      <c r="G46" s="11"/>
    </row>
    <row r="47" spans="1:7" x14ac:dyDescent="0.25">
      <c r="A47" s="2"/>
      <c r="B47" s="2"/>
      <c r="C47" s="2"/>
      <c r="D47" s="2"/>
      <c r="E47" s="1">
        <v>2023</v>
      </c>
      <c r="F47" s="2"/>
      <c r="G47" s="1">
        <v>2022</v>
      </c>
    </row>
    <row r="48" spans="1:7" x14ac:dyDescent="0.25">
      <c r="A48" s="2"/>
      <c r="B48" s="2"/>
      <c r="C48" s="2"/>
      <c r="D48" s="2"/>
      <c r="E48" s="2"/>
      <c r="F48" s="2"/>
      <c r="G48" s="2"/>
    </row>
    <row r="49" spans="1:9" x14ac:dyDescent="0.25">
      <c r="A49" t="s">
        <v>23</v>
      </c>
      <c r="E49" s="6">
        <v>44170112</v>
      </c>
      <c r="F49" s="4"/>
      <c r="G49" s="6">
        <v>37440396</v>
      </c>
    </row>
    <row r="50" spans="1:9" x14ac:dyDescent="0.25">
      <c r="E50" s="4"/>
      <c r="F50" s="4"/>
      <c r="G50" s="4"/>
    </row>
    <row r="51" spans="1:9" x14ac:dyDescent="0.25">
      <c r="A51" t="s">
        <v>24</v>
      </c>
      <c r="E51" s="6">
        <v>0</v>
      </c>
      <c r="F51" s="4"/>
      <c r="G51" s="6">
        <v>0</v>
      </c>
    </row>
    <row r="52" spans="1:9" x14ac:dyDescent="0.25">
      <c r="E52" s="4"/>
      <c r="F52" s="4"/>
      <c r="G52" s="4"/>
    </row>
    <row r="53" spans="1:9" x14ac:dyDescent="0.25">
      <c r="A53" t="s">
        <v>25</v>
      </c>
      <c r="E53" s="6">
        <v>6160909</v>
      </c>
      <c r="F53" s="4"/>
      <c r="G53" s="6">
        <v>5721096</v>
      </c>
    </row>
    <row r="54" spans="1:9" x14ac:dyDescent="0.25">
      <c r="E54" s="4"/>
      <c r="F54" s="4"/>
      <c r="G54" s="4"/>
    </row>
    <row r="55" spans="1:9" x14ac:dyDescent="0.25">
      <c r="A55" t="s">
        <v>26</v>
      </c>
      <c r="E55" s="6">
        <v>0</v>
      </c>
      <c r="F55" s="4"/>
      <c r="G55" s="6">
        <v>0</v>
      </c>
    </row>
    <row r="56" spans="1:9" x14ac:dyDescent="0.25">
      <c r="E56" s="4"/>
      <c r="F56" s="4"/>
      <c r="G56" s="4"/>
    </row>
    <row r="57" spans="1:9" x14ac:dyDescent="0.25">
      <c r="E57" s="4"/>
      <c r="F57" s="4"/>
      <c r="G57" s="4"/>
    </row>
    <row r="58" spans="1:9" x14ac:dyDescent="0.25">
      <c r="A58" t="s">
        <v>27</v>
      </c>
      <c r="E58" s="4"/>
      <c r="F58" s="4"/>
      <c r="G58" s="4"/>
    </row>
    <row r="59" spans="1:9" x14ac:dyDescent="0.25">
      <c r="B59" t="s">
        <v>28</v>
      </c>
      <c r="E59" s="4">
        <v>598363</v>
      </c>
      <c r="F59" s="4"/>
      <c r="G59" s="4">
        <v>766447</v>
      </c>
    </row>
    <row r="60" spans="1:9" x14ac:dyDescent="0.25">
      <c r="B60" t="s">
        <v>29</v>
      </c>
      <c r="E60" s="4">
        <f>784889+310562</f>
        <v>1095451</v>
      </c>
      <c r="F60" s="4"/>
      <c r="G60" s="4">
        <v>1060638</v>
      </c>
    </row>
    <row r="61" spans="1:9" x14ac:dyDescent="0.25">
      <c r="B61" t="s">
        <v>30</v>
      </c>
      <c r="E61" s="4">
        <v>189863</v>
      </c>
      <c r="F61" s="4"/>
      <c r="G61" s="4">
        <v>188259</v>
      </c>
    </row>
    <row r="62" spans="1:9" x14ac:dyDescent="0.25">
      <c r="B62" t="s">
        <v>31</v>
      </c>
      <c r="E62" s="6">
        <v>3471705</v>
      </c>
      <c r="F62" s="4"/>
      <c r="G62" s="6">
        <v>4920760</v>
      </c>
    </row>
    <row r="63" spans="1:9" x14ac:dyDescent="0.25">
      <c r="E63" s="4"/>
      <c r="F63" s="4"/>
      <c r="G63" s="4"/>
    </row>
    <row r="64" spans="1:9" x14ac:dyDescent="0.25">
      <c r="B64" t="s">
        <v>32</v>
      </c>
      <c r="E64" s="6">
        <f>SUM(E59:E63)</f>
        <v>5355382</v>
      </c>
      <c r="F64" s="4"/>
      <c r="G64" s="6">
        <v>6936104</v>
      </c>
      <c r="I64" s="12"/>
    </row>
    <row r="65" spans="1:7" x14ac:dyDescent="0.25">
      <c r="E65" s="4"/>
      <c r="F65" s="4"/>
      <c r="G65" s="4"/>
    </row>
    <row r="66" spans="1:7" x14ac:dyDescent="0.25">
      <c r="A66" t="s">
        <v>52</v>
      </c>
      <c r="E66" s="4">
        <v>0</v>
      </c>
      <c r="F66" s="4"/>
      <c r="G66" s="4">
        <v>0</v>
      </c>
    </row>
    <row r="67" spans="1:7" x14ac:dyDescent="0.25">
      <c r="E67" s="4"/>
      <c r="F67" s="4"/>
      <c r="G67" s="4"/>
    </row>
    <row r="68" spans="1:7" ht="15.75" thickBot="1" x14ac:dyDescent="0.3">
      <c r="A68" t="s">
        <v>33</v>
      </c>
      <c r="E68" s="7">
        <f>E64+E66+E49+E51+E53+E55</f>
        <v>55686403</v>
      </c>
      <c r="F68" s="4"/>
      <c r="G68" s="7">
        <v>50097596</v>
      </c>
    </row>
    <row r="69" spans="1:7" ht="15.75" thickTop="1" x14ac:dyDescent="0.25">
      <c r="E69" s="4"/>
      <c r="F69" s="4"/>
      <c r="G69" s="4"/>
    </row>
    <row r="70" spans="1:7" x14ac:dyDescent="0.25">
      <c r="A70" s="11" t="s">
        <v>34</v>
      </c>
      <c r="B70" s="11"/>
      <c r="C70" s="11"/>
      <c r="D70" s="11"/>
      <c r="E70" s="11"/>
      <c r="F70" s="11"/>
      <c r="G70" s="11"/>
    </row>
    <row r="71" spans="1:7" x14ac:dyDescent="0.25">
      <c r="E71" s="4"/>
      <c r="F71" s="4"/>
      <c r="G71" s="4"/>
    </row>
    <row r="72" spans="1:7" x14ac:dyDescent="0.25">
      <c r="A72" t="s">
        <v>35</v>
      </c>
      <c r="E72" s="6">
        <v>31514348</v>
      </c>
      <c r="F72" s="4"/>
      <c r="G72" s="6">
        <v>21280890</v>
      </c>
    </row>
    <row r="73" spans="1:7" x14ac:dyDescent="0.25">
      <c r="E73" s="4"/>
      <c r="F73" s="4"/>
      <c r="G73" s="4"/>
    </row>
    <row r="74" spans="1:7" x14ac:dyDescent="0.25">
      <c r="A74" t="s">
        <v>36</v>
      </c>
      <c r="E74" s="6">
        <v>226534</v>
      </c>
      <c r="F74" s="4"/>
      <c r="G74" s="6">
        <v>270637</v>
      </c>
    </row>
    <row r="75" spans="1:7" x14ac:dyDescent="0.25">
      <c r="E75" s="4"/>
      <c r="F75" s="4"/>
      <c r="G75" s="4"/>
    </row>
    <row r="76" spans="1:7" x14ac:dyDescent="0.25">
      <c r="A76" t="s">
        <v>37</v>
      </c>
      <c r="E76" s="6">
        <v>17278579</v>
      </c>
      <c r="F76" s="4"/>
      <c r="G76" s="6">
        <v>17448169</v>
      </c>
    </row>
    <row r="77" spans="1:7" x14ac:dyDescent="0.25">
      <c r="E77" s="4"/>
      <c r="F77" s="4"/>
      <c r="G77" s="4"/>
    </row>
    <row r="78" spans="1:7" x14ac:dyDescent="0.25">
      <c r="A78" t="s">
        <v>38</v>
      </c>
      <c r="E78" s="4"/>
      <c r="F78" s="4"/>
      <c r="G78" s="4"/>
    </row>
    <row r="79" spans="1:7" x14ac:dyDescent="0.25">
      <c r="B79" t="s">
        <v>55</v>
      </c>
      <c r="E79" s="4">
        <v>3000000</v>
      </c>
      <c r="F79" s="4"/>
      <c r="G79" s="4">
        <v>500000</v>
      </c>
    </row>
    <row r="80" spans="1:7" x14ac:dyDescent="0.25">
      <c r="B80" t="s">
        <v>39</v>
      </c>
      <c r="E80" s="4">
        <v>1788581</v>
      </c>
      <c r="F80" s="4"/>
      <c r="G80" s="4">
        <v>3802507</v>
      </c>
    </row>
    <row r="81" spans="1:7" x14ac:dyDescent="0.25">
      <c r="B81" t="s">
        <v>40</v>
      </c>
      <c r="E81" s="4">
        <v>2460</v>
      </c>
      <c r="F81" s="4"/>
      <c r="G81" s="4">
        <v>120220</v>
      </c>
    </row>
    <row r="82" spans="1:7" x14ac:dyDescent="0.25">
      <c r="B82" t="s">
        <v>41</v>
      </c>
      <c r="E82" s="4">
        <v>1039473</v>
      </c>
      <c r="F82" s="4"/>
      <c r="G82" s="4">
        <v>685379</v>
      </c>
    </row>
    <row r="83" spans="1:7" x14ac:dyDescent="0.25">
      <c r="B83" t="s">
        <v>45</v>
      </c>
      <c r="E83" s="4">
        <v>91019</v>
      </c>
      <c r="F83" s="4"/>
      <c r="G83" s="4">
        <v>110261</v>
      </c>
    </row>
    <row r="84" spans="1:7" x14ac:dyDescent="0.25">
      <c r="B84" t="s">
        <v>42</v>
      </c>
      <c r="E84" s="6">
        <v>745409</v>
      </c>
      <c r="F84" s="4"/>
      <c r="G84" s="6">
        <v>614533</v>
      </c>
    </row>
    <row r="85" spans="1:7" x14ac:dyDescent="0.25">
      <c r="E85" s="4"/>
      <c r="F85" s="4"/>
      <c r="G85" s="4"/>
    </row>
    <row r="86" spans="1:7" x14ac:dyDescent="0.25">
      <c r="B86" t="s">
        <v>43</v>
      </c>
      <c r="E86" s="4">
        <f>SUM(E79:E85)</f>
        <v>6666942</v>
      </c>
      <c r="F86" s="4"/>
      <c r="G86" s="4">
        <v>5832900</v>
      </c>
    </row>
    <row r="87" spans="1:7" x14ac:dyDescent="0.25">
      <c r="E87" s="4"/>
      <c r="F87" s="4"/>
      <c r="G87" s="4"/>
    </row>
    <row r="88" spans="1:7" x14ac:dyDescent="0.25">
      <c r="B88" t="s">
        <v>56</v>
      </c>
      <c r="E88" s="4">
        <v>0</v>
      </c>
      <c r="F88" s="4"/>
      <c r="G88" s="4">
        <v>5265000</v>
      </c>
    </row>
    <row r="89" spans="1:7" x14ac:dyDescent="0.25">
      <c r="E89" s="4"/>
      <c r="F89" s="4"/>
      <c r="G89" s="4"/>
    </row>
    <row r="90" spans="1:7" ht="15.75" thickBot="1" x14ac:dyDescent="0.3">
      <c r="A90" t="s">
        <v>44</v>
      </c>
      <c r="E90" s="7">
        <f>+E86+E72+E74+E76+E88</f>
        <v>55686403</v>
      </c>
      <c r="F90" s="4"/>
      <c r="G90" s="7">
        <v>50097596</v>
      </c>
    </row>
    <row r="91" spans="1:7" ht="15.75" thickTop="1" x14ac:dyDescent="0.25"/>
    <row r="93" spans="1:7" x14ac:dyDescent="0.25">
      <c r="C93" t="s">
        <v>57</v>
      </c>
    </row>
    <row r="94" spans="1:7" x14ac:dyDescent="0.25">
      <c r="C94" t="s">
        <v>50</v>
      </c>
    </row>
  </sheetData>
  <mergeCells count="4">
    <mergeCell ref="A44:G44"/>
    <mergeCell ref="A6:G6"/>
    <mergeCell ref="A46:G46"/>
    <mergeCell ref="A70:G70"/>
  </mergeCells>
  <pageMargins left="0.7" right="0.7" top="0.75" bottom="0.75" header="0.3" footer="0.3"/>
  <pageSetup scale="91" fitToHeight="0" orientation="portrait" horizontalDpi="4294967295" verticalDpi="4294967295" r:id="rId1"/>
  <headerFooter>
    <oddFooter>&amp;L&amp;D&amp;R&amp;Z&amp;F</oddFoot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Earl Ridlen</dc:creator>
  <cp:lastModifiedBy>David Traylor</cp:lastModifiedBy>
  <cp:lastPrinted>2024-04-02T12:00:06Z</cp:lastPrinted>
  <dcterms:created xsi:type="dcterms:W3CDTF">2010-03-24T19:53:32Z</dcterms:created>
  <dcterms:modified xsi:type="dcterms:W3CDTF">2024-04-02T12:05:28Z</dcterms:modified>
</cp:coreProperties>
</file>